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it4i-nas.vsb.cz\Documents\Sdileni\Verejne_zakazky\MODERNIZACE\VZD_6\prilohy\01_soupis_praci_dodavek_sluzeb_VZD6\"/>
    </mc:Choice>
  </mc:AlternateContent>
  <xr:revisionPtr revIDLastSave="0" documentId="13_ncr:1_{4C1B6174-A951-4BBE-943D-7695C0C6B39F}" xr6:coauthVersionLast="47" xr6:coauthVersionMax="47" xr10:uidLastSave="{00000000-0000-0000-0000-000000000000}"/>
  <bookViews>
    <workbookView xWindow="-120" yWindow="-120" windowWidth="29040" windowHeight="17520" tabRatio="710" xr2:uid="{00000000-000D-0000-FFFF-FFFF00000000}"/>
  </bookViews>
  <sheets>
    <sheet name="VV" sheetId="28" r:id="rId1"/>
  </sheets>
  <externalReferences>
    <externalReference r:id="rId2"/>
  </externalReferences>
  <definedNames>
    <definedName name="kabely">[1]typy!$A$1:$A$35</definedName>
    <definedName name="_xlnm.Print_Titles" localSheetId="0">VV!$1:$4</definedName>
    <definedName name="_xlnm.Print_Area" localSheetId="0">VV!$A$1:$G$80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28" l="1"/>
  <c r="G38" i="28"/>
  <c r="G79" i="28" l="1"/>
  <c r="G78" i="28" l="1"/>
  <c r="G77" i="28"/>
  <c r="G76" i="28"/>
  <c r="G75" i="28" l="1"/>
  <c r="G74" i="28"/>
  <c r="G36" i="28"/>
  <c r="G73" i="28" l="1"/>
  <c r="G35" i="28"/>
  <c r="G34" i="28"/>
  <c r="G41" i="28" l="1"/>
  <c r="G42" i="28"/>
  <c r="G60" i="28"/>
  <c r="G61" i="28"/>
  <c r="G62" i="28"/>
  <c r="G63" i="28"/>
  <c r="G64" i="28"/>
  <c r="G65" i="28"/>
  <c r="G66" i="28"/>
  <c r="G52" i="28"/>
  <c r="G53" i="28"/>
  <c r="G54" i="28"/>
  <c r="G55" i="28"/>
  <c r="G56" i="28"/>
  <c r="G57" i="28"/>
  <c r="G58" i="28"/>
  <c r="G72" i="28"/>
  <c r="G29" i="28" l="1"/>
  <c r="G28" i="28"/>
  <c r="G30" i="28"/>
  <c r="G23" i="28"/>
  <c r="G24" i="28"/>
  <c r="G33" i="28"/>
  <c r="G22" i="28"/>
  <c r="G26" i="28"/>
  <c r="G25" i="28"/>
  <c r="G21" i="28"/>
  <c r="G27" i="28"/>
  <c r="G32" i="28"/>
  <c r="G31" i="28"/>
  <c r="G20" i="28"/>
  <c r="G19" i="28" l="1"/>
  <c r="G8" i="28"/>
  <c r="G44" i="28"/>
  <c r="G59" i="28"/>
  <c r="G50" i="28"/>
  <c r="G49" i="28" l="1"/>
  <c r="G11" i="28"/>
  <c r="G17" i="28"/>
  <c r="G70" i="28"/>
  <c r="G71" i="28"/>
  <c r="G9" i="28"/>
  <c r="G69" i="28"/>
  <c r="G18" i="28"/>
  <c r="G51" i="28"/>
  <c r="G10" i="28"/>
  <c r="G15" i="28"/>
  <c r="G12" i="28"/>
  <c r="G13" i="28"/>
  <c r="G46" i="28"/>
  <c r="G47" i="28"/>
  <c r="G43" i="28"/>
  <c r="G45" i="28"/>
  <c r="G16" i="28"/>
  <c r="G48" i="28"/>
  <c r="G14" i="28"/>
  <c r="G68" i="28" l="1"/>
  <c r="G7" i="28"/>
  <c r="G40" i="28"/>
  <c r="G80" i="28" l="1"/>
</calcChain>
</file>

<file path=xl/sharedStrings.xml><?xml version="1.0" encoding="utf-8"?>
<sst xmlns="http://schemas.openxmlformats.org/spreadsheetml/2006/main" count="223" uniqueCount="96">
  <si>
    <t xml:space="preserve">CELKEM </t>
  </si>
  <si>
    <t>Číslo pozice</t>
  </si>
  <si>
    <t>POPIS VÝKONU</t>
  </si>
  <si>
    <t>Měrná jednotka</t>
  </si>
  <si>
    <t>Množství</t>
  </si>
  <si>
    <t>Soupis materiálu a výkonů</t>
  </si>
  <si>
    <t>kpl</t>
  </si>
  <si>
    <t>Cena bez DPH</t>
  </si>
  <si>
    <t>Jednotková cena bez DPH</t>
  </si>
  <si>
    <t>m</t>
  </si>
  <si>
    <t>Práce/
materiál</t>
  </si>
  <si>
    <t>Pochozí chodník z betonových dlaždic tl 50 mm do kameniva - 500x500x50mm, přírodní, šedá , "Plocha s odebráním kačírku 100%", (16+16+8,8+8,8)*0,5 = 24.800, "Plocha s odebráním kačírku na vrstvu 70mm", (10,9+13)*2*0,5 = 23.900, Součet = 48.700</t>
  </si>
  <si>
    <t>m2</t>
  </si>
  <si>
    <t>Montáž pryžové podložky (dlažby), "Plocha s odebráním kačírku 100%", (16+16+8,8+8,8)/0,5 = 99.200, Součet = 99.200</t>
  </si>
  <si>
    <t>kus</t>
  </si>
  <si>
    <t>gumová podložka (dlažba) 500x500x25mm, "Plocha s odebráním kačírku 100%", (16+16+8,8+8,8)/0,5 = 99.200, Mezisoučet = 99.200, 102 = 102.000</t>
  </si>
  <si>
    <t>Kladení dlažby z betonových dlaždic 50x50 cm na sucho, "Plocha s odebráním kačírku na vrstvu 70mm", (59,8+12,5+2,5+27+1+10,5+1+5,5+1+1+5,5+1+1+8,5+17,5)*0,5 = 77.650, Součet = 77.650</t>
  </si>
  <si>
    <t>Demontáž dlaždic betonových 50x50 tl přes 40 mm plochy přes 1 m2, "Plocha s odebráním kačírku 100%", "Plocha s odebráním kačírku na vrstvu 70mm", (59,8+12,5+2,5+27+1+10,5+1+5,5+1+1+5,5+1+1+8,5+17,5)*0,5 = 77.650, Součet = 77.650, Přesun sutě</t>
  </si>
  <si>
    <t>Vnitrostaveništní doprava suti a vybouraných hmot pro budovy v do 6 m ručně</t>
  </si>
  <si>
    <t>t</t>
  </si>
  <si>
    <t>Montáž a demontáž shozu suti v přes 10 do 20 m, "Plocha s odebráním kačírku na vrstvu 70mm", "I. etapa", 16 = 16.000, "II. etapa", 16 = 16.000, "Plocha s odebráním kačírku 100%", "III. etapa", 16 = 16.000, Součet = 48.000</t>
  </si>
  <si>
    <t>Příplatek k shozu suti v přes 10 do 20 m za první a ZKD den použití, "Plocha s odebráním kačírku na vrstvu 70mm", "I. etapa", 16*14 = 224.000, "II. etapa", 16*14 = 224.000, "Plocha s odebráním kačírku 100%", "III. etapa", 16*18 = 288.000, Součet = 736.000</t>
  </si>
  <si>
    <t>Odvoz suti a vybouraných hmot na skládku nebo meziskládku do 1 km se složením</t>
  </si>
  <si>
    <t>Příplatek k odvozu suti a vybouraných hmot na skládku ZKD 1 km přes 1 km, 94,189*24 'Přepočtené koeficientem množství = 2,260.536</t>
  </si>
  <si>
    <t>Poplatek za uložení na skládce (skládkovné) stavebního odpadu směsného kód odpadu 17 09 04, 0,094+0,125 = 0.219, Součet = 0.219</t>
  </si>
  <si>
    <t>Poplatek za uložení na skládce (skládkovné) zeminy a kamení kód odpadu 17 05 04, 94,189-0,219 = 93.970, Součet = 93.970, Přesun hmot</t>
  </si>
  <si>
    <t>Přesun hmot pro budovy monolitické s vyzdívaným obvodovým pláštěm s omezením mechanizace pro budovy v přes 12 do 24 m, 5,601+0,408 = 6.009, Součet = 6.009</t>
  </si>
  <si>
    <t>Přesun hmot pro budovy ruční pro budovy v do 6 m, "Přesun dlaždic v rámci střechy", 8,93 = 8.930, Součet = 8.930, Práce a dodávky PSV, Povlakové krytiny</t>
  </si>
  <si>
    <t>Provedení povlakové krytiny EPDM střech do 10° pásy mechanicky kotvené do betonu systém M.A.S. v počtu kotev přes 5 do 6 kusů/m max. šíře izolace 350 mm - dle detailu v PD a TZ, "Plocha s odebráním kačírku 100%", "dle výpočtu sání větru pro plochu kotevních pásů" , (15*9)+(8,8*2) = 152.600, Součet = 152.600</t>
  </si>
  <si>
    <t>Demontáž drenážní rohože na vodorovné ploše plochých střech , "Plocha s odebráním kačírku 100%", 16*9,8 = 156.800, Součet = 156.800</t>
  </si>
  <si>
    <t>Demontáž geotextilie, "Plocha s odebráním kačírku 100%", 16*9,8 = 156.800, 16*9,8 = 156.800, Součet = 313.600</t>
  </si>
  <si>
    <t>Odstranění povlakové krytiny střech do 10° násypu nebo nánosu tl do 50 mm, "Plocha s odebráním kačírku na vrstvu 70mm", 61*12,05 = 735.050, 10,9*5,5 = 59.950, (10,9*0,5)+(13*0,5) = 11.950, "odpočet", "Plocha s odebráním kačírku 100%", -156,8 = -156.800, Součet = 650.150</t>
  </si>
  <si>
    <t>Odstranění povlakové krytiny střech do 10° násypu nebo nánosu tl přes 50 do 100 mm, "Plocha s odebráním kačírku 100%", 16*9,8 = 156.800, Součet = 156.800</t>
  </si>
  <si>
    <t>Příplatek k odstranění násypu nebo nánosu do 10° povlakové krytiny za každých dalších 50 mm tloušťky, "Plocha s odebráním kačírku 100%", 16*9,8 = 156.800, Součet = 156.800</t>
  </si>
  <si>
    <t>Přesun hmot procentní pro krytiny povlakové s omezením mechanizace v objektech v přes 12 do 24 m, Konstrukce zámečnické</t>
  </si>
  <si>
    <t>%</t>
  </si>
  <si>
    <t>Montáž podlahového roštu šroubovaného, "Plocha s odebráním kačírku 100%", "Plocha s odebráním kačírku na vrstvu 70mm", 57*2,8 = 159.600, Mezisoučet = 159.600, 159,6*0,4 = 63.840</t>
  </si>
  <si>
    <t>Demontáž podlah z podlahových roštů, "Plocha s odebráním kačírku 100%", "Plocha s odebráním kačírku na vrstvu 70mm", 57*2,8 = 159.600, Mezisoučet = 159.600, 159,6*0,4 = 63.840</t>
  </si>
  <si>
    <t>Přesun hmot procentní pro zámečnické konstrukce ruční v objektech v přes 12 do 24 m, Dokončovací práce - nátěry</t>
  </si>
  <si>
    <t>Omytí krytiny sklonu do 10° tlakovou vodou, "Plocha s odebráním kačírku 100%", 16*9,8 = 156.800, Součet = 156.800</t>
  </si>
  <si>
    <t>Ostatní konstrukce a práce, bourání</t>
  </si>
  <si>
    <t>Ocelová konstrukce</t>
  </si>
  <si>
    <t>pororošt SP 2.40x34/38 zink.</t>
  </si>
  <si>
    <t>Vedlejší rozpočtové náklady</t>
  </si>
  <si>
    <t>Práce ve stísněném prostoru</t>
  </si>
  <si>
    <t>Mimostaveništní doprava materiálů a výrobků</t>
  </si>
  <si>
    <t>Denní doprava pracovníků na pracoviště</t>
  </si>
  <si>
    <t>Montážní materiál</t>
  </si>
  <si>
    <t>Ostatní a pomocné konstrukce</t>
  </si>
  <si>
    <t>D.1.2</t>
  </si>
  <si>
    <t>Stavba</t>
  </si>
  <si>
    <t>VŠB – Technická univerzita Ostrava
 IT4Innovations národní superpočítačové centrum
17. listopadu 2172/15, 708 00 Ostrava-Poruba</t>
  </si>
  <si>
    <t>ROZŠÍŘENÍ KAPACIT DATOVÉHO CENTRA</t>
  </si>
  <si>
    <t>Ochranná vrstva střešní hydroizolace před pádem předmětů z dlaždic z recyklované gumy tl.10 mm</t>
  </si>
  <si>
    <t>Montáž ochranné vrstvy, včetně přilepení k hydroizolační fólii páskou do spojů pro odolnost proti větru</t>
  </si>
  <si>
    <t>Kontrola stavu fólie EPDM před montážními pracemi (kontrola bude provedena zástupcem výrobce fólie), "Plocha s odebráním kačírku 100%", 16*9,8 = 156.800, Součet = 156.800</t>
  </si>
  <si>
    <t>M</t>
  </si>
  <si>
    <t>P</t>
  </si>
  <si>
    <t>M/P</t>
  </si>
  <si>
    <t>profil IPE100 zink.</t>
  </si>
  <si>
    <t>profil IPE160 zink.</t>
  </si>
  <si>
    <t>profil HEA120 zink.</t>
  </si>
  <si>
    <t>profil HEB160 zink.</t>
  </si>
  <si>
    <t>profil ø12 zink.</t>
  </si>
  <si>
    <t>profil ø18 zink.</t>
  </si>
  <si>
    <t>profil TRkø102/5 zink.</t>
  </si>
  <si>
    <t>Zařízení staveniště - zřízení, provoz, odstranění - položka obsahuje veškeré náklady zařízení staveniště, které nejsou uvedeny zvlášť položka obsahuje: Vybudování zařízení staveniště (nutného pro výkon činnosti zhotovitele a jeho subdodavatelů - vybavení staveniště, připojení na inženýrské sítě, zabezpečení staveniště), stroje a zařízení, zvedací mechanismy, označení stavby, provozní náklady (spotřeba energií, ostraha, nájmy, poplatky, údržba, mobilní WC, zázemí dodavatele, oplocení zařízení staveniště plotem výšky 2m), včetně čištění komunikací, průběžného a závěrečného úklidu stavby, vyklizení staveniště (včetně vybourání a odvozu veškerého zařízení, uvedení do původního stavu)</t>
  </si>
  <si>
    <t>P/M</t>
  </si>
  <si>
    <t>Konečná úprava ploch a povrchů po stání jeřábu a materiálu. Uvedení do původního stavu/zahradnické úpravy</t>
  </si>
  <si>
    <t>Provedení kontroly statikem a předání statického posudku</t>
  </si>
  <si>
    <t>Projekt skutečného provedení stavby</t>
  </si>
  <si>
    <t>Jeřábové práce</t>
  </si>
  <si>
    <t>Výrobní dokumentace ocelových konstrukcí a její předání investorovi</t>
  </si>
  <si>
    <t>Koordinace</t>
  </si>
  <si>
    <t>Demontáž, zpětná motnáž a revize jistícího lana na střeše</t>
  </si>
  <si>
    <t>Montáže ocelových konstrukcí a roštů - profil IPE100 zink.</t>
  </si>
  <si>
    <t>Montáže ocelových konstrukcí a roštů - profil IPE160 zink.</t>
  </si>
  <si>
    <t>Montáže ocelových konstrukcí a roštů - profil HEA120 zink.</t>
  </si>
  <si>
    <t>Montáže ocelových konstrukcí a roštů - profil HEB160 zink.</t>
  </si>
  <si>
    <t>Montáže ocelových konstrukcí a roštů - profil ø12 zink.</t>
  </si>
  <si>
    <t>Montáže ocelových konstrukcí a roštů - profil ø18 zink.</t>
  </si>
  <si>
    <t>Montáže ocelových konstrukcí a roštů - profil TRkø102/5 zink.</t>
  </si>
  <si>
    <t>Montáže ocelových konstrukcí a roštů - pororošt SP 2.40x34/38 zink.</t>
  </si>
  <si>
    <t>Demontáže, odvoz a likvidace stávajících konstrukcí a roštů - profil IPE100 zink.</t>
  </si>
  <si>
    <t>Demontáže, odvoz a likvidace stávajících konstrukcí a roštů - profil IPE160 zink.</t>
  </si>
  <si>
    <t>Demontáže, odvoz a likvidace stávajících konstrukcí a roštů - profil HEA120 zink.</t>
  </si>
  <si>
    <t>Demontáže, odvoz a likvidace stávajících konstrukcí a roštů - profil HEB160 zink.</t>
  </si>
  <si>
    <t>Demontáže, odvoz a likvidace stávajících konstrukcí a roštů - profil ø12 zink.</t>
  </si>
  <si>
    <t>Demontáže, odvoz a likvidace stávajících konstrukcí a roštů - profil ø18 zink.</t>
  </si>
  <si>
    <t>Demontáže, odvoz a likvidace stávajících konstrukcí a roštů - profil TRkø102/5 zink.</t>
  </si>
  <si>
    <t>Demontáže, odvoz a likvidace stávajících konstrukcí a roštů - pororošt SP 2.40x34/38 zink.</t>
  </si>
  <si>
    <t>Finální revize hromosvodu</t>
  </si>
  <si>
    <t>Přesun a úprava vedení hromosvodu AlMgSi 8mm vyvolané přesunem podkladního kačírku, uloženo na podpěrách včetně demontáže, zpětné montáže, manipulace, dočasného uskladnění</t>
  </si>
  <si>
    <t>Přesun a úprava vedení hromosvodu AlMgSi 8mm vyvolané přesunem podkladního kačírku, uloženo na podpěrách včetně podpůrného, spojovacího a drobného instalačního materiálu</t>
  </si>
  <si>
    <t>ks</t>
  </si>
  <si>
    <t>doplněno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</si>
</sst>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&quot;Kč&quot;"/>
    <numFmt numFmtId="165" formatCode="#,##0\ _K_č"/>
    <numFmt numFmtId="166" formatCode="#,##0.0\ _K_č"/>
    <numFmt numFmtId="167" formatCode="\ * #,##0.00&quot; Kč &quot;;\-* #,##0.00&quot; Kč &quot;;\ * \-#&quot; Kč &quot;;@\ "/>
    <numFmt numFmtId="168" formatCode="0_)"/>
    <numFmt numFmtId="169" formatCode="0.000"/>
  </numFmts>
  <fonts count="29">
    <font>
      <sz val="12"/>
      <name val="formata"/>
    </font>
    <font>
      <sz val="11"/>
      <color theme="1"/>
      <name val="Calibri"/>
      <family val="2"/>
      <charset val="238"/>
      <scheme val="minor"/>
    </font>
    <font>
      <sz val="8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name val="Arial"/>
      <family val="2"/>
      <charset val="238"/>
    </font>
    <font>
      <i/>
      <sz val="14"/>
      <name val="Arial"/>
      <family val="2"/>
      <charset val="238"/>
    </font>
    <font>
      <b/>
      <sz val="12"/>
      <color indexed="12"/>
      <name val="Arial"/>
      <family val="2"/>
      <charset val="238"/>
    </font>
    <font>
      <sz val="12"/>
      <name val="Arial Black"/>
      <family val="2"/>
      <charset val="238"/>
    </font>
    <font>
      <sz val="10"/>
      <name val="Calibri"/>
      <family val="2"/>
    </font>
    <font>
      <sz val="11"/>
      <color indexed="8"/>
      <name val="Calibri"/>
      <family val="2"/>
    </font>
    <font>
      <sz val="10"/>
      <name val="Arial CE"/>
      <family val="2"/>
      <charset val="238"/>
    </font>
    <font>
      <sz val="8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4"/>
      <color theme="3" tint="0.3999755851924192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b/>
      <sz val="12"/>
      <color theme="3" tint="0.3999755851924192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0"/>
      <name val="formata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</borders>
  <cellStyleXfs count="9">
    <xf numFmtId="0" fontId="0" fillId="0" borderId="0"/>
    <xf numFmtId="168" fontId="17" fillId="0" borderId="0"/>
    <xf numFmtId="39" fontId="17" fillId="0" borderId="0"/>
    <xf numFmtId="167" fontId="16" fillId="0" borderId="0"/>
    <xf numFmtId="0" fontId="15" fillId="0" borderId="0"/>
    <xf numFmtId="0" fontId="18" fillId="0" borderId="1"/>
    <xf numFmtId="0" fontId="19" fillId="0" borderId="0"/>
    <xf numFmtId="0" fontId="6" fillId="0" borderId="0"/>
    <xf numFmtId="0" fontId="1" fillId="0" borderId="0"/>
  </cellStyleXfs>
  <cellXfs count="78">
    <xf numFmtId="0" fontId="0" fillId="0" borderId="0" xfId="0"/>
    <xf numFmtId="0" fontId="6" fillId="0" borderId="0" xfId="0" applyFont="1" applyAlignment="1">
      <alignment horizontal="center"/>
    </xf>
    <xf numFmtId="166" fontId="4" fillId="0" borderId="5" xfId="0" applyNumberFormat="1" applyFont="1" applyBorder="1" applyAlignment="1">
      <alignment horizontal="center"/>
    </xf>
    <xf numFmtId="166" fontId="6" fillId="0" borderId="0" xfId="0" applyNumberFormat="1" applyFont="1" applyAlignment="1">
      <alignment horizontal="center"/>
    </xf>
    <xf numFmtId="166" fontId="0" fillId="0" borderId="0" xfId="0" applyNumberFormat="1"/>
    <xf numFmtId="0" fontId="0" fillId="0" borderId="0" xfId="0" applyProtection="1">
      <protection locked="0"/>
    </xf>
    <xf numFmtId="0" fontId="3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/>
    </xf>
    <xf numFmtId="0" fontId="0" fillId="0" borderId="0" xfId="0" applyAlignment="1">
      <alignment vertical="top" wrapText="1"/>
    </xf>
    <xf numFmtId="0" fontId="9" fillId="0" borderId="9" xfId="0" applyFont="1" applyBorder="1" applyAlignment="1">
      <alignment wrapText="1"/>
    </xf>
    <xf numFmtId="0" fontId="6" fillId="0" borderId="9" xfId="0" applyFont="1" applyBorder="1" applyAlignment="1">
      <alignment horizontal="center" vertical="center"/>
    </xf>
    <xf numFmtId="166" fontId="6" fillId="0" borderId="9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4" fontId="11" fillId="0" borderId="0" xfId="0" applyNumberFormat="1" applyFont="1" applyAlignment="1" applyProtection="1">
      <alignment horizontal="left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top" wrapText="1"/>
    </xf>
    <xf numFmtId="0" fontId="6" fillId="0" borderId="13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21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8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2" fontId="21" fillId="0" borderId="8" xfId="0" applyNumberFormat="1" applyFont="1" applyBorder="1" applyAlignment="1">
      <alignment horizontal="center" vertical="top"/>
    </xf>
    <xf numFmtId="0" fontId="22" fillId="0" borderId="5" xfId="0" applyFont="1" applyBorder="1" applyAlignment="1">
      <alignment wrapText="1"/>
    </xf>
    <xf numFmtId="0" fontId="23" fillId="0" borderId="5" xfId="0" applyFont="1" applyBorder="1" applyAlignment="1">
      <alignment horizontal="center" vertical="center"/>
    </xf>
    <xf numFmtId="166" fontId="23" fillId="0" borderId="5" xfId="0" applyNumberFormat="1" applyFont="1" applyBorder="1" applyAlignment="1">
      <alignment horizontal="center" vertical="center"/>
    </xf>
    <xf numFmtId="165" fontId="24" fillId="0" borderId="5" xfId="0" applyNumberFormat="1" applyFont="1" applyBorder="1" applyAlignment="1" applyProtection="1">
      <alignment horizontal="center" vertical="center"/>
      <protection locked="0"/>
    </xf>
    <xf numFmtId="0" fontId="12" fillId="2" borderId="10" xfId="0" applyFont="1" applyFill="1" applyBorder="1" applyAlignment="1">
      <alignment wrapText="1"/>
    </xf>
    <xf numFmtId="0" fontId="6" fillId="2" borderId="11" xfId="0" applyFont="1" applyFill="1" applyBorder="1" applyAlignment="1">
      <alignment horizontal="center" vertical="center"/>
    </xf>
    <xf numFmtId="166" fontId="6" fillId="2" borderId="11" xfId="0" applyNumberFormat="1" applyFont="1" applyFill="1" applyBorder="1" applyAlignment="1">
      <alignment horizontal="center" vertical="center"/>
    </xf>
    <xf numFmtId="165" fontId="8" fillId="2" borderId="11" xfId="0" applyNumberFormat="1" applyFont="1" applyFill="1" applyBorder="1" applyAlignment="1">
      <alignment horizontal="center" vertical="center"/>
    </xf>
    <xf numFmtId="0" fontId="23" fillId="4" borderId="6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wrapText="1"/>
    </xf>
    <xf numFmtId="4" fontId="4" fillId="0" borderId="2" xfId="0" applyNumberFormat="1" applyFont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4" fontId="10" fillId="0" borderId="4" xfId="0" applyNumberFormat="1" applyFont="1" applyBorder="1" applyAlignment="1">
      <alignment horizontal="right" wrapText="1"/>
    </xf>
    <xf numFmtId="0" fontId="0" fillId="0" borderId="0" xfId="0" applyAlignment="1">
      <alignment horizontal="right"/>
    </xf>
    <xf numFmtId="164" fontId="25" fillId="0" borderId="2" xfId="0" applyNumberFormat="1" applyFont="1" applyBorder="1" applyAlignment="1">
      <alignment horizontal="right" vertical="center"/>
    </xf>
    <xf numFmtId="165" fontId="8" fillId="2" borderId="12" xfId="0" applyNumberFormat="1" applyFont="1" applyFill="1" applyBorder="1" applyAlignment="1">
      <alignment horizontal="right" vertical="center"/>
    </xf>
    <xf numFmtId="0" fontId="9" fillId="0" borderId="9" xfId="0" applyFont="1" applyBorder="1" applyAlignment="1">
      <alignment horizontal="center" wrapText="1"/>
    </xf>
    <xf numFmtId="2" fontId="21" fillId="0" borderId="16" xfId="0" applyNumberFormat="1" applyFont="1" applyBorder="1" applyAlignment="1">
      <alignment horizontal="center" vertical="top"/>
    </xf>
    <xf numFmtId="2" fontId="20" fillId="3" borderId="16" xfId="0" applyNumberFormat="1" applyFont="1" applyFill="1" applyBorder="1" applyAlignment="1">
      <alignment horizontal="center" vertical="top" wrapText="1"/>
    </xf>
    <xf numFmtId="0" fontId="7" fillId="3" borderId="17" xfId="0" applyFont="1" applyFill="1" applyBorder="1" applyAlignment="1">
      <alignment vertical="top" wrapText="1"/>
    </xf>
    <xf numFmtId="0" fontId="21" fillId="3" borderId="8" xfId="0" applyFont="1" applyFill="1" applyBorder="1" applyAlignment="1">
      <alignment horizontal="center" vertical="top" wrapText="1"/>
    </xf>
    <xf numFmtId="164" fontId="21" fillId="3" borderId="15" xfId="0" applyNumberFormat="1" applyFont="1" applyFill="1" applyBorder="1" applyAlignment="1">
      <alignment vertical="center" wrapText="1"/>
    </xf>
    <xf numFmtId="0" fontId="21" fillId="0" borderId="16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 wrapText="1"/>
    </xf>
    <xf numFmtId="0" fontId="23" fillId="4" borderId="6" xfId="0" applyFont="1" applyFill="1" applyBorder="1" applyAlignment="1">
      <alignment horizontal="center" vertical="top"/>
    </xf>
    <xf numFmtId="0" fontId="12" fillId="2" borderId="1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19" xfId="0" applyFont="1" applyBorder="1" applyAlignment="1">
      <alignment horizontal="center" vertical="center"/>
    </xf>
    <xf numFmtId="0" fontId="13" fillId="0" borderId="9" xfId="0" applyFont="1" applyBorder="1" applyAlignment="1">
      <alignment horizontal="right" vertical="center"/>
    </xf>
    <xf numFmtId="165" fontId="5" fillId="0" borderId="20" xfId="0" applyNumberFormat="1" applyFont="1" applyBorder="1" applyAlignment="1">
      <alignment horizontal="right" vertical="center"/>
    </xf>
    <xf numFmtId="164" fontId="26" fillId="3" borderId="20" xfId="0" applyNumberFormat="1" applyFont="1" applyFill="1" applyBorder="1" applyAlignment="1">
      <alignment horizontal="right" vertical="center"/>
    </xf>
    <xf numFmtId="164" fontId="21" fillId="0" borderId="20" xfId="0" applyNumberFormat="1" applyFont="1" applyBorder="1" applyAlignment="1">
      <alignment horizontal="right" vertical="center"/>
    </xf>
    <xf numFmtId="0" fontId="11" fillId="0" borderId="1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6" fontId="11" fillId="0" borderId="21" xfId="0" applyNumberFormat="1" applyFont="1" applyBorder="1" applyAlignment="1">
      <alignment horizontal="center" vertical="center" wrapText="1"/>
    </xf>
    <xf numFmtId="4" fontId="11" fillId="0" borderId="21" xfId="0" applyNumberFormat="1" applyFont="1" applyBorder="1" applyAlignment="1" applyProtection="1">
      <alignment horizontal="center" vertical="center" wrapText="1"/>
      <protection locked="0"/>
    </xf>
    <xf numFmtId="4" fontId="11" fillId="0" borderId="22" xfId="0" applyNumberFormat="1" applyFont="1" applyBorder="1" applyAlignment="1">
      <alignment horizontal="center" vertical="center"/>
    </xf>
    <xf numFmtId="169" fontId="21" fillId="3" borderId="8" xfId="0" applyNumberFormat="1" applyFont="1" applyFill="1" applyBorder="1" applyAlignment="1">
      <alignment horizontal="center" vertical="top" wrapText="1"/>
    </xf>
    <xf numFmtId="169" fontId="21" fillId="0" borderId="8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left" wrapText="1"/>
    </xf>
    <xf numFmtId="2" fontId="21" fillId="0" borderId="18" xfId="0" applyNumberFormat="1" applyFont="1" applyBorder="1" applyAlignment="1">
      <alignment horizontal="center" vertical="top"/>
    </xf>
    <xf numFmtId="0" fontId="21" fillId="0" borderId="18" xfId="0" applyFont="1" applyBorder="1" applyAlignment="1">
      <alignment horizontal="center" vertical="center" wrapText="1"/>
    </xf>
    <xf numFmtId="169" fontId="21" fillId="0" borderId="18" xfId="0" applyNumberFormat="1" applyFont="1" applyBorder="1" applyAlignment="1">
      <alignment horizontal="center" vertical="center" wrapText="1"/>
    </xf>
    <xf numFmtId="164" fontId="21" fillId="0" borderId="24" xfId="0" applyNumberFormat="1" applyFont="1" applyBorder="1" applyAlignment="1">
      <alignment horizontal="right" vertical="center"/>
    </xf>
    <xf numFmtId="0" fontId="28" fillId="5" borderId="0" xfId="0" applyFont="1" applyFill="1"/>
    <xf numFmtId="164" fontId="21" fillId="0" borderId="15" xfId="0" applyNumberFormat="1" applyFont="1" applyBorder="1" applyAlignment="1" applyProtection="1">
      <alignment vertical="center" wrapText="1"/>
      <protection locked="0"/>
    </xf>
    <xf numFmtId="164" fontId="21" fillId="0" borderId="23" xfId="0" applyNumberFormat="1" applyFont="1" applyBorder="1" applyAlignment="1" applyProtection="1">
      <alignment vertical="center" wrapText="1"/>
      <protection locked="0"/>
    </xf>
  </cellXfs>
  <cellStyles count="9">
    <cellStyle name="bezčárky_" xfId="1" xr:uid="{00000000-0005-0000-0000-000000000000}"/>
    <cellStyle name="číslo.00_" xfId="2" xr:uid="{00000000-0005-0000-0000-000001000000}"/>
    <cellStyle name="Excel Built-in Excel Built-in Excel Built-in Excel Built-in Excel Built-in Excel Built-in Excel Built-in Excel Built-in Excel Built-in Excel Built-in Excel Built-in měny 2" xfId="3" xr:uid="{00000000-0005-0000-0000-000002000000}"/>
    <cellStyle name="Excel Built-in Excel Built-in Excel Built-in Excel Built-in Excel Built-in Excel Built-in Excel Built-in Excel Built-in Excel Built-in Excel Built-in Excel Built-in normální 2" xfId="4" xr:uid="{00000000-0005-0000-0000-000003000000}"/>
    <cellStyle name="Normální" xfId="0" builtinId="0"/>
    <cellStyle name="Normální 10" xfId="5" xr:uid="{00000000-0005-0000-0000-000006000000}"/>
    <cellStyle name="Normální 2" xfId="6" xr:uid="{00000000-0005-0000-0000-000007000000}"/>
    <cellStyle name="Normální 3" xfId="7" xr:uid="{00000000-0005-0000-0000-000008000000}"/>
    <cellStyle name="Normální 4" xfId="8" xr:uid="{B7093FE3-2D7A-4525-8A03-23A8D5EF23E2}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#,##0\ &quot;Kč&quot;"/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#,##0\ &quot;Kč&quot;"/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border diagonalUp="0" diagonalDown="0">
        <left/>
        <right/>
        <top style="hair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2" formatCode="0.00"/>
      <alignment horizontal="center" vertical="top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2" formatCode="0.00"/>
      <alignment horizontal="center" vertical="top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bottom style="medium">
          <color rgb="FF000000"/>
        </bottom>
      </border>
    </dxf>
    <dxf>
      <border outline="0">
        <right style="medium">
          <color rgb="FF000000"/>
        </right>
        <top style="medium">
          <color rgb="FF000000"/>
        </top>
        <bottom style="hair">
          <color rgb="FF000000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2019\zakazky\ZAK&#193;ZKY\Z\Z05100\Z05162%20Beroun\Obch\=Rozpo&#269;et\Intern&#237;\D.2.1\D.2.1.005%20Kabelov&#253;%20list%20N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WH (VN)"/>
      <sheetName val="0-BBS - Busbar system"/>
      <sheetName val="Titulka"/>
      <sheetName val="WL - silová kabeláž"/>
      <sheetName val="WDC - stejnosměr"/>
      <sheetName val="WD - Datová kabeláž"/>
      <sheetName val="WS - Signalizační kabeláž"/>
      <sheetName val="typy"/>
      <sheetName val="SUMA"/>
      <sheetName val="PRIDAT"/>
      <sheetName val="6-CHKCH-R"/>
      <sheetName val="6-AYKCY"/>
      <sheetName val="CYKY"/>
      <sheetName val="1-CYKY"/>
      <sheetName val="1-YY"/>
      <sheetName val="H07V‐U"/>
      <sheetName val="CHBU"/>
      <sheetName val="H07Z‐K"/>
      <sheetName val="H07V‐K"/>
      <sheetName val="AYKY"/>
      <sheetName val="CYKYDY"/>
      <sheetName val="NYY"/>
      <sheetName val="1‐CYKYDY"/>
      <sheetName val="1‐AYKY"/>
      <sheetName val="SHKFH‐R"/>
      <sheetName val="SSKFH‐V180"/>
      <sheetName val="YSLY‐OZ"/>
      <sheetName val="YSLY‐JZ"/>
      <sheetName val="YSLCY‐OZ"/>
      <sheetName val="YSLCY‐JZ"/>
      <sheetName val="JYTY"/>
      <sheetName val="1‐CXKH‐R"/>
      <sheetName val="1‐AXKH‐R"/>
      <sheetName val="1‐CXKH‐V180"/>
      <sheetName val="N2XH"/>
      <sheetName val="N2XCH"/>
      <sheetName val="J-H(St)H  nové"/>
      <sheetName val="_J‐H(St)H"/>
      <sheetName val="FTP cat5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A1" t="str">
            <v>CYKY</v>
          </cell>
        </row>
        <row r="2">
          <cell r="A2" t="str">
            <v>1-CYKY</v>
          </cell>
        </row>
        <row r="3">
          <cell r="A3" t="str">
            <v>1-YY</v>
          </cell>
        </row>
        <row r="4">
          <cell r="A4" t="str">
            <v>H07V‐U</v>
          </cell>
        </row>
        <row r="5">
          <cell r="A5" t="str">
            <v>H07V‐K</v>
          </cell>
        </row>
        <row r="6">
          <cell r="A6" t="str">
            <v>AYKY</v>
          </cell>
        </row>
        <row r="7">
          <cell r="A7" t="str">
            <v>CYKYDY</v>
          </cell>
        </row>
        <row r="8">
          <cell r="A8" t="str">
            <v>NYY</v>
          </cell>
        </row>
        <row r="9">
          <cell r="A9" t="str">
            <v>1‐CYKYDY</v>
          </cell>
        </row>
        <row r="10">
          <cell r="A10" t="str">
            <v>1‐AYKY</v>
          </cell>
        </row>
        <row r="11">
          <cell r="A11" t="str">
            <v>SHKFH‐R</v>
          </cell>
        </row>
        <row r="12">
          <cell r="A12" t="str">
            <v>SSKFH‐V180</v>
          </cell>
        </row>
        <row r="13">
          <cell r="A13" t="str">
            <v>YSLY‐OZ</v>
          </cell>
        </row>
        <row r="14">
          <cell r="A14" t="str">
            <v>YSLY‐JZ</v>
          </cell>
        </row>
        <row r="15">
          <cell r="A15" t="str">
            <v>YSLCY‐OZ</v>
          </cell>
        </row>
        <row r="16">
          <cell r="A16" t="str">
            <v>YSLCY‐JZ</v>
          </cell>
        </row>
        <row r="17">
          <cell r="A17" t="str">
            <v>JYTY</v>
          </cell>
        </row>
        <row r="18">
          <cell r="A18" t="str">
            <v>1‐CXKH‐R</v>
          </cell>
        </row>
        <row r="19">
          <cell r="A19" t="str">
            <v>1‐AXKH‐R</v>
          </cell>
        </row>
        <row r="20">
          <cell r="A20" t="str">
            <v>1‐CXKH‐V180</v>
          </cell>
        </row>
        <row r="21">
          <cell r="A21" t="str">
            <v>N2XH</v>
          </cell>
        </row>
        <row r="22">
          <cell r="A22" t="str">
            <v>N2XCH</v>
          </cell>
        </row>
        <row r="23">
          <cell r="A23" t="str">
            <v>6-CHKCH-R</v>
          </cell>
        </row>
        <row r="24">
          <cell r="A24" t="str">
            <v>6-AYKCY</v>
          </cell>
        </row>
        <row r="25">
          <cell r="A25" t="str">
            <v>FTP cat5e</v>
          </cell>
        </row>
        <row r="26">
          <cell r="A26" t="str">
            <v>_J‐H(St)H</v>
          </cell>
        </row>
        <row r="27">
          <cell r="A27" t="str">
            <v>J-H(St)H</v>
          </cell>
        </row>
        <row r="28">
          <cell r="A28" t="str">
            <v>H07Z‐K</v>
          </cell>
        </row>
        <row r="29">
          <cell r="A29" t="str">
            <v>CHBU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20B40E2-7042-43F4-BD09-150651ED46D1}" name="Tabulka134" displayName="Tabulka134" ref="A4:G79" totalsRowShown="0" headerRowBorderDxfId="7" tableBorderDxfId="8">
  <autoFilter ref="A4:G79" xr:uid="{02289A52-1DF4-4782-9C02-0C1CE1C9C125}"/>
  <tableColumns count="7">
    <tableColumn id="1" xr3:uid="{ADBDBE5F-F9DC-4924-928A-71AC758FDCE5}" name="Číslo pozice" dataDxfId="6"/>
    <tableColumn id="2" xr3:uid="{CEBC9FD8-2015-44C2-87C3-51B5DB8D027B}" name="Práce/_x000a_materiál" dataDxfId="5"/>
    <tableColumn id="3" xr3:uid="{B259FE5E-3BCF-49E9-9E93-ED8A2B0C603F}" name="POPIS VÝKONU" dataDxfId="4"/>
    <tableColumn id="4" xr3:uid="{A2F7F7B1-BD1A-4D4A-B36C-1711579771C2}" name="Měrná jednotka" dataDxfId="3"/>
    <tableColumn id="5" xr3:uid="{ABCA1CEA-527D-4E76-8D9D-30B793E68FB5}" name="Množství" dataDxfId="2"/>
    <tableColumn id="6" xr3:uid="{0B9F48CD-A557-4081-9D13-73255A15F560}" name="Jednotková cena bez DPH" dataDxfId="1">
      <calculatedColumnFormula>#REF!</calculatedColumnFormula>
    </tableColumn>
    <tableColumn id="7" xr3:uid="{EA5AE019-917C-43B4-953E-1A822B45951E}" name="Cena bez DPH" dataDxfId="0">
      <calculatedColumnFormula>F5*$E5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D08C7-6D94-4BA8-BC5B-20D78D31E443}">
  <sheetPr>
    <tabColor rgb="FF92D050"/>
  </sheetPr>
  <dimension ref="A1:I81"/>
  <sheetViews>
    <sheetView tabSelected="1" zoomScaleNormal="100" zoomScaleSheetLayoutView="100" workbookViewId="0">
      <pane ySplit="5" topLeftCell="A6" activePane="bottomLeft" state="frozen"/>
      <selection pane="bottomLeft" activeCell="C6" sqref="C6"/>
    </sheetView>
  </sheetViews>
  <sheetFormatPr defaultColWidth="8.88671875" defaultRowHeight="15"/>
  <cols>
    <col min="1" max="1" width="10.33203125" style="8" customWidth="1"/>
    <col min="2" max="2" width="6.33203125" style="52" customWidth="1"/>
    <col min="3" max="3" width="65.77734375" customWidth="1"/>
    <col min="4" max="4" width="12.5546875" customWidth="1"/>
    <col min="5" max="5" width="8.33203125" style="4" customWidth="1"/>
    <col min="6" max="6" width="19.33203125" style="5" customWidth="1"/>
    <col min="7" max="7" width="15.77734375" style="39" customWidth="1"/>
    <col min="8" max="8" width="12" customWidth="1"/>
  </cols>
  <sheetData>
    <row r="1" spans="1:7" ht="60.95" customHeight="1">
      <c r="A1" s="6"/>
      <c r="B1" s="54"/>
      <c r="C1" s="70" t="s">
        <v>51</v>
      </c>
      <c r="D1" s="9"/>
      <c r="E1" s="2"/>
      <c r="F1" s="9"/>
      <c r="G1" s="36"/>
    </row>
    <row r="2" spans="1:7" ht="30" customHeight="1">
      <c r="A2" s="7"/>
      <c r="B2" s="53"/>
      <c r="C2" s="15" t="s">
        <v>52</v>
      </c>
      <c r="D2" s="1"/>
      <c r="E2" s="3"/>
      <c r="F2" s="16"/>
      <c r="G2" s="37"/>
    </row>
    <row r="3" spans="1:7" ht="30.75" customHeight="1" thickBot="1">
      <c r="A3" s="56"/>
      <c r="B3" s="55"/>
      <c r="C3" s="14" t="s">
        <v>5</v>
      </c>
      <c r="D3" s="1"/>
      <c r="E3" s="3"/>
      <c r="F3" s="3"/>
      <c r="G3" s="38"/>
    </row>
    <row r="4" spans="1:7" ht="24.75" thickBot="1">
      <c r="A4" s="61" t="s">
        <v>1</v>
      </c>
      <c r="B4" s="62" t="s">
        <v>10</v>
      </c>
      <c r="C4" s="63" t="s">
        <v>2</v>
      </c>
      <c r="D4" s="64" t="s">
        <v>3</v>
      </c>
      <c r="E4" s="65" t="s">
        <v>4</v>
      </c>
      <c r="F4" s="66" t="s">
        <v>8</v>
      </c>
      <c r="G4" s="67" t="s">
        <v>7</v>
      </c>
    </row>
    <row r="5" spans="1:7" ht="16.5" thickBot="1">
      <c r="A5" s="42" t="s">
        <v>49</v>
      </c>
      <c r="B5" s="49"/>
      <c r="C5" s="11" t="s">
        <v>50</v>
      </c>
      <c r="D5" s="12"/>
      <c r="E5" s="13"/>
      <c r="F5" s="17"/>
      <c r="G5" s="57"/>
    </row>
    <row r="6" spans="1:7" s="10" customFormat="1">
      <c r="A6" s="18"/>
      <c r="B6" s="18"/>
      <c r="C6" s="23"/>
      <c r="D6" s="18"/>
      <c r="E6" s="19"/>
      <c r="F6" s="20"/>
      <c r="G6" s="58"/>
    </row>
    <row r="7" spans="1:7" s="10" customFormat="1">
      <c r="A7" s="44">
        <v>1</v>
      </c>
      <c r="B7" s="44"/>
      <c r="C7" s="45" t="s">
        <v>40</v>
      </c>
      <c r="D7" s="46"/>
      <c r="E7" s="46"/>
      <c r="F7" s="47"/>
      <c r="G7" s="59">
        <f>SUM(G8:G35)</f>
        <v>0</v>
      </c>
    </row>
    <row r="8" spans="1:7" s="10" customFormat="1" ht="38.25">
      <c r="A8" s="25">
        <v>1.01</v>
      </c>
      <c r="B8" s="25" t="s">
        <v>56</v>
      </c>
      <c r="C8" s="22" t="s">
        <v>11</v>
      </c>
      <c r="D8" s="21" t="s">
        <v>12</v>
      </c>
      <c r="E8" s="69">
        <v>48.7</v>
      </c>
      <c r="F8" s="76"/>
      <c r="G8" s="60">
        <f>F8*$E8</f>
        <v>0</v>
      </c>
    </row>
    <row r="9" spans="1:7" s="10" customFormat="1" ht="25.5">
      <c r="A9" s="25">
        <v>1.02</v>
      </c>
      <c r="B9" s="25" t="s">
        <v>57</v>
      </c>
      <c r="C9" s="22" t="s">
        <v>13</v>
      </c>
      <c r="D9" s="21" t="s">
        <v>14</v>
      </c>
      <c r="E9" s="69">
        <v>99.2</v>
      </c>
      <c r="F9" s="76"/>
      <c r="G9" s="60">
        <f t="shared" ref="G9:G13" si="0">F9*$E9</f>
        <v>0</v>
      </c>
    </row>
    <row r="10" spans="1:7" s="10" customFormat="1" ht="25.5">
      <c r="A10" s="25">
        <v>1.03</v>
      </c>
      <c r="B10" s="25" t="s">
        <v>56</v>
      </c>
      <c r="C10" s="22" t="s">
        <v>15</v>
      </c>
      <c r="D10" s="21" t="s">
        <v>14</v>
      </c>
      <c r="E10" s="69">
        <v>102</v>
      </c>
      <c r="F10" s="76"/>
      <c r="G10" s="60">
        <f t="shared" si="0"/>
        <v>0</v>
      </c>
    </row>
    <row r="11" spans="1:7" s="10" customFormat="1" ht="38.25">
      <c r="A11" s="25">
        <v>1.04</v>
      </c>
      <c r="B11" s="25" t="s">
        <v>57</v>
      </c>
      <c r="C11" s="22" t="s">
        <v>16</v>
      </c>
      <c r="D11" s="21" t="s">
        <v>12</v>
      </c>
      <c r="E11" s="69">
        <v>77.650000000000006</v>
      </c>
      <c r="F11" s="76"/>
      <c r="G11" s="60">
        <f t="shared" si="0"/>
        <v>0</v>
      </c>
    </row>
    <row r="12" spans="1:7" s="10" customFormat="1" ht="51">
      <c r="A12" s="25">
        <v>1.05</v>
      </c>
      <c r="B12" s="25" t="s">
        <v>57</v>
      </c>
      <c r="C12" s="22" t="s">
        <v>17</v>
      </c>
      <c r="D12" s="21" t="s">
        <v>12</v>
      </c>
      <c r="E12" s="69">
        <v>77.650000000000006</v>
      </c>
      <c r="F12" s="76"/>
      <c r="G12" s="60">
        <f t="shared" si="0"/>
        <v>0</v>
      </c>
    </row>
    <row r="13" spans="1:7" s="10" customFormat="1">
      <c r="A13" s="25">
        <v>1.06</v>
      </c>
      <c r="B13" s="25" t="s">
        <v>57</v>
      </c>
      <c r="C13" s="22" t="s">
        <v>18</v>
      </c>
      <c r="D13" s="21" t="s">
        <v>19</v>
      </c>
      <c r="E13" s="69">
        <v>94.188999999999993</v>
      </c>
      <c r="F13" s="76"/>
      <c r="G13" s="60">
        <f t="shared" si="0"/>
        <v>0</v>
      </c>
    </row>
    <row r="14" spans="1:7" s="10" customFormat="1" ht="38.25">
      <c r="A14" s="25">
        <v>1.07</v>
      </c>
      <c r="B14" s="25" t="s">
        <v>57</v>
      </c>
      <c r="C14" s="22" t="s">
        <v>20</v>
      </c>
      <c r="D14" s="21" t="s">
        <v>9</v>
      </c>
      <c r="E14" s="69">
        <v>48</v>
      </c>
      <c r="F14" s="76"/>
      <c r="G14" s="60">
        <f>F14*$E14</f>
        <v>0</v>
      </c>
    </row>
    <row r="15" spans="1:7" s="10" customFormat="1" ht="38.25">
      <c r="A15" s="25">
        <v>1.08</v>
      </c>
      <c r="B15" s="25" t="s">
        <v>57</v>
      </c>
      <c r="C15" s="22" t="s">
        <v>21</v>
      </c>
      <c r="D15" s="21" t="s">
        <v>9</v>
      </c>
      <c r="E15" s="69">
        <v>736</v>
      </c>
      <c r="F15" s="76"/>
      <c r="G15" s="60">
        <f t="shared" ref="G15:G33" si="1">F15*$E15</f>
        <v>0</v>
      </c>
    </row>
    <row r="16" spans="1:7" s="10" customFormat="1">
      <c r="A16" s="25">
        <v>1.0900000000000001</v>
      </c>
      <c r="B16" s="25" t="s">
        <v>57</v>
      </c>
      <c r="C16" s="22" t="s">
        <v>22</v>
      </c>
      <c r="D16" s="21" t="s">
        <v>19</v>
      </c>
      <c r="E16" s="69">
        <v>94.188999999999993</v>
      </c>
      <c r="F16" s="76"/>
      <c r="G16" s="60">
        <f t="shared" si="1"/>
        <v>0</v>
      </c>
    </row>
    <row r="17" spans="1:7" s="10" customFormat="1" ht="25.5">
      <c r="A17" s="25">
        <v>1.1000000000000001</v>
      </c>
      <c r="B17" s="25" t="s">
        <v>57</v>
      </c>
      <c r="C17" s="22" t="s">
        <v>23</v>
      </c>
      <c r="D17" s="21" t="s">
        <v>19</v>
      </c>
      <c r="E17" s="69">
        <v>2260.5360000000001</v>
      </c>
      <c r="F17" s="76"/>
      <c r="G17" s="60">
        <f t="shared" si="1"/>
        <v>0</v>
      </c>
    </row>
    <row r="18" spans="1:7" s="10" customFormat="1" ht="25.5">
      <c r="A18" s="25">
        <v>1.1100000000000001</v>
      </c>
      <c r="B18" s="25" t="s">
        <v>57</v>
      </c>
      <c r="C18" s="22" t="s">
        <v>24</v>
      </c>
      <c r="D18" s="21" t="s">
        <v>19</v>
      </c>
      <c r="E18" s="69">
        <v>0.219</v>
      </c>
      <c r="F18" s="76"/>
      <c r="G18" s="60">
        <f t="shared" si="1"/>
        <v>0</v>
      </c>
    </row>
    <row r="19" spans="1:7" s="10" customFormat="1" ht="25.5">
      <c r="A19" s="25">
        <v>1.1200000000000001</v>
      </c>
      <c r="B19" s="25" t="s">
        <v>57</v>
      </c>
      <c r="C19" s="22" t="s">
        <v>25</v>
      </c>
      <c r="D19" s="21" t="s">
        <v>19</v>
      </c>
      <c r="E19" s="69">
        <v>93.97</v>
      </c>
      <c r="F19" s="76"/>
      <c r="G19" s="60">
        <f t="shared" si="1"/>
        <v>0</v>
      </c>
    </row>
    <row r="20" spans="1:7" s="10" customFormat="1" ht="25.5">
      <c r="A20" s="43">
        <v>1.1300000000000001</v>
      </c>
      <c r="B20" s="43" t="s">
        <v>57</v>
      </c>
      <c r="C20" s="22" t="s">
        <v>26</v>
      </c>
      <c r="D20" s="21" t="s">
        <v>19</v>
      </c>
      <c r="E20" s="69">
        <v>6.0090000000000003</v>
      </c>
      <c r="F20" s="76"/>
      <c r="G20" s="60">
        <f t="shared" si="1"/>
        <v>0</v>
      </c>
    </row>
    <row r="21" spans="1:7" s="10" customFormat="1" ht="25.5">
      <c r="A21" s="25">
        <v>1.1400000000000001</v>
      </c>
      <c r="B21" s="25" t="s">
        <v>57</v>
      </c>
      <c r="C21" s="22" t="s">
        <v>27</v>
      </c>
      <c r="D21" s="21" t="s">
        <v>19</v>
      </c>
      <c r="E21" s="69">
        <v>8.93</v>
      </c>
      <c r="F21" s="76"/>
      <c r="G21" s="60">
        <f t="shared" si="1"/>
        <v>0</v>
      </c>
    </row>
    <row r="22" spans="1:7" s="10" customFormat="1" ht="25.5">
      <c r="A22" s="25">
        <v>1.1500000000000001</v>
      </c>
      <c r="B22" s="25" t="s">
        <v>57</v>
      </c>
      <c r="C22" s="22" t="s">
        <v>55</v>
      </c>
      <c r="D22" s="21" t="s">
        <v>12</v>
      </c>
      <c r="E22" s="69">
        <v>156.80000000000001</v>
      </c>
      <c r="F22" s="76"/>
      <c r="G22" s="60">
        <f t="shared" si="1"/>
        <v>0</v>
      </c>
    </row>
    <row r="23" spans="1:7" s="10" customFormat="1" ht="51">
      <c r="A23" s="25">
        <v>1.1600000000000001</v>
      </c>
      <c r="B23" s="25" t="s">
        <v>58</v>
      </c>
      <c r="C23" s="22" t="s">
        <v>28</v>
      </c>
      <c r="D23" s="21" t="s">
        <v>9</v>
      </c>
      <c r="E23" s="69">
        <v>152.6</v>
      </c>
      <c r="F23" s="76"/>
      <c r="G23" s="60">
        <f t="shared" si="1"/>
        <v>0</v>
      </c>
    </row>
    <row r="24" spans="1:7" s="10" customFormat="1" ht="25.5">
      <c r="A24" s="25">
        <v>1.1700000000000002</v>
      </c>
      <c r="B24" s="25" t="s">
        <v>57</v>
      </c>
      <c r="C24" s="22" t="s">
        <v>29</v>
      </c>
      <c r="D24" s="21" t="s">
        <v>12</v>
      </c>
      <c r="E24" s="69">
        <v>156.80000000000001</v>
      </c>
      <c r="F24" s="76"/>
      <c r="G24" s="60">
        <f t="shared" si="1"/>
        <v>0</v>
      </c>
    </row>
    <row r="25" spans="1:7" s="10" customFormat="1" ht="25.5">
      <c r="A25" s="25">
        <v>1.1800000000000002</v>
      </c>
      <c r="B25" s="25" t="s">
        <v>57</v>
      </c>
      <c r="C25" s="22" t="s">
        <v>30</v>
      </c>
      <c r="D25" s="21" t="s">
        <v>12</v>
      </c>
      <c r="E25" s="69">
        <v>313.60000000000002</v>
      </c>
      <c r="F25" s="76"/>
      <c r="G25" s="60">
        <f t="shared" si="1"/>
        <v>0</v>
      </c>
    </row>
    <row r="26" spans="1:7" s="10" customFormat="1" ht="38.25">
      <c r="A26" s="25">
        <v>1.1900000000000002</v>
      </c>
      <c r="B26" s="25" t="s">
        <v>57</v>
      </c>
      <c r="C26" s="22" t="s">
        <v>31</v>
      </c>
      <c r="D26" s="21" t="s">
        <v>12</v>
      </c>
      <c r="E26" s="69">
        <v>650.15</v>
      </c>
      <c r="F26" s="76"/>
      <c r="G26" s="60">
        <f t="shared" si="1"/>
        <v>0</v>
      </c>
    </row>
    <row r="27" spans="1:7" s="10" customFormat="1" ht="25.5">
      <c r="A27" s="25">
        <v>1.2000000000000002</v>
      </c>
      <c r="B27" s="25" t="s">
        <v>57</v>
      </c>
      <c r="C27" s="22" t="s">
        <v>32</v>
      </c>
      <c r="D27" s="21" t="s">
        <v>12</v>
      </c>
      <c r="E27" s="69">
        <v>156.80000000000001</v>
      </c>
      <c r="F27" s="76"/>
      <c r="G27" s="60">
        <f t="shared" si="1"/>
        <v>0</v>
      </c>
    </row>
    <row r="28" spans="1:7" s="10" customFormat="1" ht="25.5">
      <c r="A28" s="25">
        <v>1.2100000000000002</v>
      </c>
      <c r="B28" s="25" t="s">
        <v>57</v>
      </c>
      <c r="C28" s="22" t="s">
        <v>33</v>
      </c>
      <c r="D28" s="21" t="s">
        <v>12</v>
      </c>
      <c r="E28" s="69">
        <v>156.80000000000001</v>
      </c>
      <c r="F28" s="76"/>
      <c r="G28" s="60">
        <f t="shared" si="1"/>
        <v>0</v>
      </c>
    </row>
    <row r="29" spans="1:7" s="10" customFormat="1" ht="25.5">
      <c r="A29" s="25">
        <v>1.2200000000000002</v>
      </c>
      <c r="B29" s="25" t="s">
        <v>57</v>
      </c>
      <c r="C29" s="22" t="s">
        <v>34</v>
      </c>
      <c r="D29" s="21" t="s">
        <v>35</v>
      </c>
      <c r="E29" s="69">
        <v>1972.924</v>
      </c>
      <c r="F29" s="76"/>
      <c r="G29" s="60">
        <f t="shared" si="1"/>
        <v>0</v>
      </c>
    </row>
    <row r="30" spans="1:7" s="10" customFormat="1" ht="25.5">
      <c r="A30" s="25">
        <v>1.2300000000000002</v>
      </c>
      <c r="B30" s="25" t="s">
        <v>57</v>
      </c>
      <c r="C30" s="22" t="s">
        <v>36</v>
      </c>
      <c r="D30" s="21" t="s">
        <v>12</v>
      </c>
      <c r="E30" s="69">
        <v>83.84</v>
      </c>
      <c r="F30" s="76"/>
      <c r="G30" s="60">
        <f t="shared" si="1"/>
        <v>0</v>
      </c>
    </row>
    <row r="31" spans="1:7" s="10" customFormat="1" ht="25.5">
      <c r="A31" s="25">
        <v>1.2400000000000002</v>
      </c>
      <c r="B31" s="25" t="s">
        <v>57</v>
      </c>
      <c r="C31" s="22" t="s">
        <v>37</v>
      </c>
      <c r="D31" s="21" t="s">
        <v>12</v>
      </c>
      <c r="E31" s="69">
        <v>83.84</v>
      </c>
      <c r="F31" s="76"/>
      <c r="G31" s="60">
        <f t="shared" si="1"/>
        <v>0</v>
      </c>
    </row>
    <row r="32" spans="1:7" s="10" customFormat="1" ht="25.5">
      <c r="A32" s="25">
        <v>1.2500000000000002</v>
      </c>
      <c r="B32" s="25" t="s">
        <v>57</v>
      </c>
      <c r="C32" s="22" t="s">
        <v>38</v>
      </c>
      <c r="D32" s="21" t="s">
        <v>35</v>
      </c>
      <c r="E32" s="69">
        <v>488.82299999999998</v>
      </c>
      <c r="F32" s="76"/>
      <c r="G32" s="60">
        <f t="shared" si="1"/>
        <v>0</v>
      </c>
    </row>
    <row r="33" spans="1:9" s="10" customFormat="1" ht="25.5">
      <c r="A33" s="25">
        <v>1.2600000000000002</v>
      </c>
      <c r="B33" s="25" t="s">
        <v>57</v>
      </c>
      <c r="C33" s="22" t="s">
        <v>39</v>
      </c>
      <c r="D33" s="21" t="s">
        <v>12</v>
      </c>
      <c r="E33" s="69">
        <v>156.80000000000001</v>
      </c>
      <c r="F33" s="76"/>
      <c r="G33" s="60">
        <f t="shared" si="1"/>
        <v>0</v>
      </c>
    </row>
    <row r="34" spans="1:9" s="10" customFormat="1">
      <c r="A34" s="25">
        <v>1.2700000000000002</v>
      </c>
      <c r="B34" s="25" t="s">
        <v>56</v>
      </c>
      <c r="C34" s="22" t="s">
        <v>53</v>
      </c>
      <c r="D34" s="21" t="s">
        <v>12</v>
      </c>
      <c r="E34" s="69">
        <v>156.80000000000001</v>
      </c>
      <c r="F34" s="76"/>
      <c r="G34" s="60">
        <f>F34*$E34</f>
        <v>0</v>
      </c>
    </row>
    <row r="35" spans="1:9" s="10" customFormat="1" ht="25.5">
      <c r="A35" s="25">
        <v>1.28</v>
      </c>
      <c r="B35" s="25" t="s">
        <v>57</v>
      </c>
      <c r="C35" s="22" t="s">
        <v>54</v>
      </c>
      <c r="D35" s="21" t="s">
        <v>12</v>
      </c>
      <c r="E35" s="69">
        <v>156.80000000000001</v>
      </c>
      <c r="F35" s="76"/>
      <c r="G35" s="60">
        <f>F35*$E35</f>
        <v>0</v>
      </c>
    </row>
    <row r="36" spans="1:9" ht="25.5">
      <c r="A36" s="25">
        <v>1.29</v>
      </c>
      <c r="B36" s="25" t="s">
        <v>57</v>
      </c>
      <c r="C36" s="22" t="s">
        <v>92</v>
      </c>
      <c r="D36" s="72" t="s">
        <v>9</v>
      </c>
      <c r="E36" s="73">
        <v>282</v>
      </c>
      <c r="F36" s="77"/>
      <c r="G36" s="74">
        <f>F36*$E36</f>
        <v>0</v>
      </c>
      <c r="I36" s="75" t="s">
        <v>95</v>
      </c>
    </row>
    <row r="37" spans="1:9" ht="25.5">
      <c r="A37" s="25">
        <v>1.3</v>
      </c>
      <c r="B37" s="71" t="s">
        <v>56</v>
      </c>
      <c r="C37" s="22" t="s">
        <v>93</v>
      </c>
      <c r="D37" s="72" t="s">
        <v>9</v>
      </c>
      <c r="E37" s="73">
        <v>282</v>
      </c>
      <c r="F37" s="77"/>
      <c r="G37" s="74">
        <f>F37*$E37</f>
        <v>0</v>
      </c>
      <c r="I37" s="75" t="s">
        <v>95</v>
      </c>
    </row>
    <row r="38" spans="1:9">
      <c r="A38" s="25">
        <v>1.31</v>
      </c>
      <c r="B38" s="25" t="s">
        <v>57</v>
      </c>
      <c r="C38" s="22" t="s">
        <v>91</v>
      </c>
      <c r="D38" s="72" t="s">
        <v>94</v>
      </c>
      <c r="E38" s="73">
        <v>1</v>
      </c>
      <c r="F38" s="77"/>
      <c r="G38" s="74">
        <f>F38*$E38</f>
        <v>0</v>
      </c>
      <c r="I38" s="75" t="s">
        <v>95</v>
      </c>
    </row>
    <row r="39" spans="1:9" s="10" customFormat="1">
      <c r="A39" s="43"/>
      <c r="B39" s="43"/>
      <c r="C39" s="22"/>
      <c r="D39" s="21"/>
      <c r="E39" s="69"/>
      <c r="F39" s="76"/>
      <c r="G39" s="60"/>
    </row>
    <row r="40" spans="1:9" s="10" customFormat="1">
      <c r="A40" s="44">
        <v>2</v>
      </c>
      <c r="B40" s="44"/>
      <c r="C40" s="45" t="s">
        <v>41</v>
      </c>
      <c r="D40" s="46"/>
      <c r="E40" s="68"/>
      <c r="F40" s="47"/>
      <c r="G40" s="59">
        <f>SUM(G41:G67)</f>
        <v>0</v>
      </c>
    </row>
    <row r="41" spans="1:9" s="10" customFormat="1">
      <c r="A41" s="43">
        <v>2.0099999999999998</v>
      </c>
      <c r="B41" s="48" t="s">
        <v>56</v>
      </c>
      <c r="C41" s="24" t="s">
        <v>59</v>
      </c>
      <c r="D41" s="21" t="s">
        <v>19</v>
      </c>
      <c r="E41" s="69">
        <v>1.323</v>
      </c>
      <c r="F41" s="76"/>
      <c r="G41" s="60">
        <f t="shared" ref="G41:G72" si="2">F41*$E41</f>
        <v>0</v>
      </c>
    </row>
    <row r="42" spans="1:9" s="10" customFormat="1">
      <c r="A42" s="43">
        <v>2.0199999999999996</v>
      </c>
      <c r="B42" s="25" t="s">
        <v>56</v>
      </c>
      <c r="C42" s="24" t="s">
        <v>60</v>
      </c>
      <c r="D42" s="21" t="s">
        <v>19</v>
      </c>
      <c r="E42" s="69">
        <v>2.2199999999999998</v>
      </c>
      <c r="F42" s="76"/>
      <c r="G42" s="60">
        <f t="shared" si="2"/>
        <v>0</v>
      </c>
    </row>
    <row r="43" spans="1:9" s="10" customFormat="1">
      <c r="A43" s="43">
        <v>2.0299999999999994</v>
      </c>
      <c r="B43" s="25" t="s">
        <v>56</v>
      </c>
      <c r="C43" s="24" t="s">
        <v>61</v>
      </c>
      <c r="D43" s="21" t="s">
        <v>19</v>
      </c>
      <c r="E43" s="69">
        <v>0.30599999999999999</v>
      </c>
      <c r="F43" s="76"/>
      <c r="G43" s="60">
        <f t="shared" si="2"/>
        <v>0</v>
      </c>
    </row>
    <row r="44" spans="1:9" s="10" customFormat="1">
      <c r="A44" s="43">
        <v>2.0399999999999991</v>
      </c>
      <c r="B44" s="25" t="s">
        <v>56</v>
      </c>
      <c r="C44" s="24" t="s">
        <v>62</v>
      </c>
      <c r="D44" s="21" t="s">
        <v>19</v>
      </c>
      <c r="E44" s="69">
        <v>1.214</v>
      </c>
      <c r="F44" s="76"/>
      <c r="G44" s="60">
        <f t="shared" si="2"/>
        <v>0</v>
      </c>
    </row>
    <row r="45" spans="1:9" s="10" customFormat="1">
      <c r="A45" s="43">
        <v>2.0499999999999989</v>
      </c>
      <c r="B45" s="25" t="s">
        <v>56</v>
      </c>
      <c r="C45" s="24" t="s">
        <v>63</v>
      </c>
      <c r="D45" s="21" t="s">
        <v>19</v>
      </c>
      <c r="E45" s="69">
        <v>0.17399999999999999</v>
      </c>
      <c r="F45" s="76"/>
      <c r="G45" s="60">
        <f t="shared" si="2"/>
        <v>0</v>
      </c>
    </row>
    <row r="46" spans="1:9" s="10" customFormat="1">
      <c r="A46" s="43">
        <v>2.0599999999999987</v>
      </c>
      <c r="B46" s="25" t="s">
        <v>56</v>
      </c>
      <c r="C46" s="24" t="s">
        <v>64</v>
      </c>
      <c r="D46" s="21" t="s">
        <v>19</v>
      </c>
      <c r="E46" s="69">
        <v>0.129</v>
      </c>
      <c r="F46" s="76"/>
      <c r="G46" s="60">
        <f t="shared" si="2"/>
        <v>0</v>
      </c>
    </row>
    <row r="47" spans="1:9" s="10" customFormat="1">
      <c r="A47" s="43">
        <v>2.0699999999999985</v>
      </c>
      <c r="B47" s="25" t="s">
        <v>56</v>
      </c>
      <c r="C47" s="24" t="s">
        <v>65</v>
      </c>
      <c r="D47" s="21" t="s">
        <v>19</v>
      </c>
      <c r="E47" s="69">
        <v>0.24399999999999999</v>
      </c>
      <c r="F47" s="76"/>
      <c r="G47" s="60">
        <f t="shared" si="2"/>
        <v>0</v>
      </c>
    </row>
    <row r="48" spans="1:9" s="10" customFormat="1">
      <c r="A48" s="43">
        <v>2.0799999999999983</v>
      </c>
      <c r="B48" s="25" t="s">
        <v>56</v>
      </c>
      <c r="C48" s="24" t="s">
        <v>42</v>
      </c>
      <c r="D48" s="21" t="s">
        <v>12</v>
      </c>
      <c r="E48" s="69">
        <v>198.5</v>
      </c>
      <c r="F48" s="76"/>
      <c r="G48" s="60">
        <f t="shared" si="2"/>
        <v>0</v>
      </c>
    </row>
    <row r="49" spans="1:7" s="10" customFormat="1">
      <c r="A49" s="43">
        <v>2.0899999999999981</v>
      </c>
      <c r="B49" s="25" t="s">
        <v>57</v>
      </c>
      <c r="C49" s="22" t="s">
        <v>47</v>
      </c>
      <c r="D49" s="21" t="s">
        <v>6</v>
      </c>
      <c r="E49" s="69">
        <v>1</v>
      </c>
      <c r="F49" s="76"/>
      <c r="G49" s="60">
        <f t="shared" si="2"/>
        <v>0</v>
      </c>
    </row>
    <row r="50" spans="1:7" s="10" customFormat="1">
      <c r="A50" s="43">
        <v>2.0999999999999979</v>
      </c>
      <c r="B50" s="25" t="s">
        <v>56</v>
      </c>
      <c r="C50" s="22" t="s">
        <v>48</v>
      </c>
      <c r="D50" s="21" t="s">
        <v>6</v>
      </c>
      <c r="E50" s="69">
        <v>1</v>
      </c>
      <c r="F50" s="76"/>
      <c r="G50" s="60">
        <f t="shared" si="2"/>
        <v>0</v>
      </c>
    </row>
    <row r="51" spans="1:7" s="10" customFormat="1">
      <c r="A51" s="43">
        <v>2.1099999999999977</v>
      </c>
      <c r="B51" s="25" t="s">
        <v>57</v>
      </c>
      <c r="C51" s="22" t="s">
        <v>75</v>
      </c>
      <c r="D51" s="21" t="s">
        <v>19</v>
      </c>
      <c r="E51" s="69">
        <v>1.323</v>
      </c>
      <c r="F51" s="76"/>
      <c r="G51" s="60">
        <f t="shared" si="2"/>
        <v>0</v>
      </c>
    </row>
    <row r="52" spans="1:7" s="10" customFormat="1">
      <c r="A52" s="25">
        <v>2.1199999999999974</v>
      </c>
      <c r="B52" s="25" t="s">
        <v>57</v>
      </c>
      <c r="C52" s="22" t="s">
        <v>76</v>
      </c>
      <c r="D52" s="21" t="s">
        <v>19</v>
      </c>
      <c r="E52" s="69">
        <v>2.2199999999999998</v>
      </c>
      <c r="F52" s="76"/>
      <c r="G52" s="60">
        <f t="shared" ref="G52:G58" si="3">F52*$E52</f>
        <v>0</v>
      </c>
    </row>
    <row r="53" spans="1:7" s="10" customFormat="1">
      <c r="A53" s="25">
        <v>2.1299999999999972</v>
      </c>
      <c r="B53" s="25" t="s">
        <v>57</v>
      </c>
      <c r="C53" s="22" t="s">
        <v>77</v>
      </c>
      <c r="D53" s="21" t="s">
        <v>19</v>
      </c>
      <c r="E53" s="69">
        <v>0.30599999999999999</v>
      </c>
      <c r="F53" s="76"/>
      <c r="G53" s="60">
        <f t="shared" si="3"/>
        <v>0</v>
      </c>
    </row>
    <row r="54" spans="1:7" s="10" customFormat="1">
      <c r="A54" s="25">
        <v>2.139999999999997</v>
      </c>
      <c r="B54" s="25" t="s">
        <v>57</v>
      </c>
      <c r="C54" s="22" t="s">
        <v>78</v>
      </c>
      <c r="D54" s="21" t="s">
        <v>19</v>
      </c>
      <c r="E54" s="69">
        <v>1.214</v>
      </c>
      <c r="F54" s="76"/>
      <c r="G54" s="60">
        <f t="shared" si="3"/>
        <v>0</v>
      </c>
    </row>
    <row r="55" spans="1:7" s="10" customFormat="1">
      <c r="A55" s="25">
        <v>2.1499999999999968</v>
      </c>
      <c r="B55" s="25" t="s">
        <v>57</v>
      </c>
      <c r="C55" s="22" t="s">
        <v>79</v>
      </c>
      <c r="D55" s="21" t="s">
        <v>19</v>
      </c>
      <c r="E55" s="69">
        <v>0.17399999999999999</v>
      </c>
      <c r="F55" s="76"/>
      <c r="G55" s="60">
        <f t="shared" si="3"/>
        <v>0</v>
      </c>
    </row>
    <row r="56" spans="1:7" s="10" customFormat="1">
      <c r="A56" s="25">
        <v>2.1599999999999966</v>
      </c>
      <c r="B56" s="25" t="s">
        <v>57</v>
      </c>
      <c r="C56" s="22" t="s">
        <v>80</v>
      </c>
      <c r="D56" s="21" t="s">
        <v>19</v>
      </c>
      <c r="E56" s="69">
        <v>0.129</v>
      </c>
      <c r="F56" s="76"/>
      <c r="G56" s="60">
        <f t="shared" si="3"/>
        <v>0</v>
      </c>
    </row>
    <row r="57" spans="1:7" s="10" customFormat="1">
      <c r="A57" s="25">
        <v>2.1699999999999964</v>
      </c>
      <c r="B57" s="25" t="s">
        <v>57</v>
      </c>
      <c r="C57" s="22" t="s">
        <v>81</v>
      </c>
      <c r="D57" s="21" t="s">
        <v>19</v>
      </c>
      <c r="E57" s="69">
        <v>0.24399999999999999</v>
      </c>
      <c r="F57" s="76"/>
      <c r="G57" s="60">
        <f t="shared" si="3"/>
        <v>0</v>
      </c>
    </row>
    <row r="58" spans="1:7" s="10" customFormat="1">
      <c r="A58" s="25">
        <v>2.1799999999999962</v>
      </c>
      <c r="B58" s="25" t="s">
        <v>57</v>
      </c>
      <c r="C58" s="22" t="s">
        <v>82</v>
      </c>
      <c r="D58" s="21" t="s">
        <v>12</v>
      </c>
      <c r="E58" s="69">
        <v>198.5</v>
      </c>
      <c r="F58" s="76"/>
      <c r="G58" s="60">
        <f t="shared" si="3"/>
        <v>0</v>
      </c>
    </row>
    <row r="59" spans="1:7" s="10" customFormat="1">
      <c r="A59" s="43">
        <v>2.1199999999999974</v>
      </c>
      <c r="B59" s="25" t="s">
        <v>57</v>
      </c>
      <c r="C59" s="22" t="s">
        <v>83</v>
      </c>
      <c r="D59" s="21" t="s">
        <v>19</v>
      </c>
      <c r="E59" s="69">
        <v>1.212</v>
      </c>
      <c r="F59" s="76"/>
      <c r="G59" s="60">
        <f t="shared" si="2"/>
        <v>0</v>
      </c>
    </row>
    <row r="60" spans="1:7" s="10" customFormat="1">
      <c r="A60" s="25">
        <v>2.1299999999999972</v>
      </c>
      <c r="B60" s="25" t="s">
        <v>57</v>
      </c>
      <c r="C60" s="22" t="s">
        <v>84</v>
      </c>
      <c r="D60" s="21" t="s">
        <v>19</v>
      </c>
      <c r="E60" s="69">
        <v>2.1970000000000001</v>
      </c>
      <c r="F60" s="76"/>
      <c r="G60" s="60">
        <f t="shared" ref="G60:G66" si="4">F60*$E60</f>
        <v>0</v>
      </c>
    </row>
    <row r="61" spans="1:7" s="10" customFormat="1">
      <c r="A61" s="25">
        <v>2.139999999999997</v>
      </c>
      <c r="B61" s="25" t="s">
        <v>57</v>
      </c>
      <c r="C61" s="22" t="s">
        <v>85</v>
      </c>
      <c r="D61" s="21" t="s">
        <v>19</v>
      </c>
      <c r="E61" s="69">
        <v>0</v>
      </c>
      <c r="F61" s="76"/>
      <c r="G61" s="60">
        <f t="shared" si="4"/>
        <v>0</v>
      </c>
    </row>
    <row r="62" spans="1:7" s="10" customFormat="1">
      <c r="A62" s="25">
        <v>2.1499999999999968</v>
      </c>
      <c r="B62" s="25" t="s">
        <v>57</v>
      </c>
      <c r="C62" s="22" t="s">
        <v>86</v>
      </c>
      <c r="D62" s="21" t="s">
        <v>19</v>
      </c>
      <c r="E62" s="69">
        <v>0</v>
      </c>
      <c r="F62" s="76"/>
      <c r="G62" s="60">
        <f t="shared" si="4"/>
        <v>0</v>
      </c>
    </row>
    <row r="63" spans="1:7" s="10" customFormat="1">
      <c r="A63" s="25">
        <v>2.1599999999999966</v>
      </c>
      <c r="B63" s="25" t="s">
        <v>57</v>
      </c>
      <c r="C63" s="22" t="s">
        <v>87</v>
      </c>
      <c r="D63" s="21" t="s">
        <v>19</v>
      </c>
      <c r="E63" s="69">
        <v>0.17399999999999999</v>
      </c>
      <c r="F63" s="76"/>
      <c r="G63" s="60">
        <f t="shared" si="4"/>
        <v>0</v>
      </c>
    </row>
    <row r="64" spans="1:7" s="10" customFormat="1">
      <c r="A64" s="25">
        <v>2.1699999999999964</v>
      </c>
      <c r="B64" s="25" t="s">
        <v>57</v>
      </c>
      <c r="C64" s="22" t="s">
        <v>88</v>
      </c>
      <c r="D64" s="21" t="s">
        <v>19</v>
      </c>
      <c r="E64" s="69">
        <v>5.7000000000000002E-2</v>
      </c>
      <c r="F64" s="76"/>
      <c r="G64" s="60">
        <f t="shared" si="4"/>
        <v>0</v>
      </c>
    </row>
    <row r="65" spans="1:7" s="10" customFormat="1">
      <c r="A65" s="25">
        <v>2.1799999999999962</v>
      </c>
      <c r="B65" s="25" t="s">
        <v>57</v>
      </c>
      <c r="C65" s="22" t="s">
        <v>89</v>
      </c>
      <c r="D65" s="21" t="s">
        <v>19</v>
      </c>
      <c r="E65" s="69">
        <v>0</v>
      </c>
      <c r="F65" s="76"/>
      <c r="G65" s="60">
        <f t="shared" si="4"/>
        <v>0</v>
      </c>
    </row>
    <row r="66" spans="1:7" s="10" customFormat="1">
      <c r="A66" s="25">
        <v>2.1899999999999959</v>
      </c>
      <c r="B66" s="25" t="s">
        <v>57</v>
      </c>
      <c r="C66" s="22" t="s">
        <v>90</v>
      </c>
      <c r="D66" s="21" t="s">
        <v>12</v>
      </c>
      <c r="E66" s="69">
        <v>199.5</v>
      </c>
      <c r="F66" s="76"/>
      <c r="G66" s="60">
        <f t="shared" si="4"/>
        <v>0</v>
      </c>
    </row>
    <row r="67" spans="1:7" s="10" customFormat="1">
      <c r="A67" s="25"/>
      <c r="B67" s="25"/>
      <c r="C67" s="22"/>
      <c r="D67" s="21"/>
      <c r="E67" s="69"/>
      <c r="F67" s="76"/>
      <c r="G67" s="60"/>
    </row>
    <row r="68" spans="1:7" s="10" customFormat="1">
      <c r="A68" s="44">
        <v>3</v>
      </c>
      <c r="B68" s="44"/>
      <c r="C68" s="45" t="s">
        <v>43</v>
      </c>
      <c r="D68" s="46"/>
      <c r="E68" s="68"/>
      <c r="F68" s="47"/>
      <c r="G68" s="59">
        <f>SUM(G69:G79)</f>
        <v>0</v>
      </c>
    </row>
    <row r="69" spans="1:7" s="10" customFormat="1" ht="102">
      <c r="A69" s="25">
        <v>3.01</v>
      </c>
      <c r="B69" s="25" t="s">
        <v>57</v>
      </c>
      <c r="C69" s="22" t="s">
        <v>66</v>
      </c>
      <c r="D69" s="21" t="s">
        <v>6</v>
      </c>
      <c r="E69" s="69">
        <v>1</v>
      </c>
      <c r="F69" s="76"/>
      <c r="G69" s="60">
        <f t="shared" si="2"/>
        <v>0</v>
      </c>
    </row>
    <row r="70" spans="1:7" s="10" customFormat="1">
      <c r="A70" s="25">
        <v>3.0199999999999996</v>
      </c>
      <c r="B70" s="25" t="s">
        <v>57</v>
      </c>
      <c r="C70" s="22" t="s">
        <v>44</v>
      </c>
      <c r="D70" s="21" t="s">
        <v>6</v>
      </c>
      <c r="E70" s="69">
        <v>1</v>
      </c>
      <c r="F70" s="76"/>
      <c r="G70" s="60">
        <f t="shared" si="2"/>
        <v>0</v>
      </c>
    </row>
    <row r="71" spans="1:7" s="10" customFormat="1">
      <c r="A71" s="25">
        <v>3.0299999999999994</v>
      </c>
      <c r="B71" s="25" t="s">
        <v>57</v>
      </c>
      <c r="C71" s="22" t="s">
        <v>45</v>
      </c>
      <c r="D71" s="21" t="s">
        <v>6</v>
      </c>
      <c r="E71" s="69">
        <v>1</v>
      </c>
      <c r="F71" s="76"/>
      <c r="G71" s="60">
        <f t="shared" si="2"/>
        <v>0</v>
      </c>
    </row>
    <row r="72" spans="1:7" s="10" customFormat="1">
      <c r="A72" s="48">
        <v>3.0399999999999991</v>
      </c>
      <c r="B72" s="48" t="s">
        <v>57</v>
      </c>
      <c r="C72" s="22" t="s">
        <v>46</v>
      </c>
      <c r="D72" s="21" t="s">
        <v>6</v>
      </c>
      <c r="E72" s="69">
        <v>1</v>
      </c>
      <c r="F72" s="76"/>
      <c r="G72" s="60">
        <f t="shared" si="2"/>
        <v>0</v>
      </c>
    </row>
    <row r="73" spans="1:7">
      <c r="A73" s="25">
        <v>3.05</v>
      </c>
      <c r="B73" s="25" t="s">
        <v>57</v>
      </c>
      <c r="C73" s="22" t="s">
        <v>73</v>
      </c>
      <c r="D73" s="21" t="s">
        <v>6</v>
      </c>
      <c r="E73" s="69">
        <v>1</v>
      </c>
      <c r="F73" s="76"/>
      <c r="G73" s="60">
        <f t="shared" ref="G73:G79" si="5">F73*$E73</f>
        <v>0</v>
      </c>
    </row>
    <row r="74" spans="1:7" ht="25.5">
      <c r="A74" s="25">
        <v>3.06</v>
      </c>
      <c r="B74" s="71" t="s">
        <v>67</v>
      </c>
      <c r="C74" s="22" t="s">
        <v>68</v>
      </c>
      <c r="D74" s="72" t="s">
        <v>6</v>
      </c>
      <c r="E74" s="73">
        <v>1</v>
      </c>
      <c r="F74" s="77"/>
      <c r="G74" s="74">
        <f t="shared" si="5"/>
        <v>0</v>
      </c>
    </row>
    <row r="75" spans="1:7">
      <c r="A75" s="48">
        <v>3.07</v>
      </c>
      <c r="B75" s="71" t="s">
        <v>57</v>
      </c>
      <c r="C75" s="22" t="s">
        <v>69</v>
      </c>
      <c r="D75" s="72" t="s">
        <v>6</v>
      </c>
      <c r="E75" s="73">
        <v>1</v>
      </c>
      <c r="F75" s="77"/>
      <c r="G75" s="74">
        <f t="shared" si="5"/>
        <v>0</v>
      </c>
    </row>
    <row r="76" spans="1:7">
      <c r="A76" s="25">
        <v>3.08</v>
      </c>
      <c r="B76" s="71" t="s">
        <v>57</v>
      </c>
      <c r="C76" s="22" t="s">
        <v>70</v>
      </c>
      <c r="D76" s="72" t="s">
        <v>6</v>
      </c>
      <c r="E76" s="73">
        <v>1</v>
      </c>
      <c r="F76" s="77"/>
      <c r="G76" s="74">
        <f t="shared" si="5"/>
        <v>0</v>
      </c>
    </row>
    <row r="77" spans="1:7">
      <c r="A77" s="25">
        <v>3.09</v>
      </c>
      <c r="B77" s="71" t="s">
        <v>57</v>
      </c>
      <c r="C77" s="22" t="s">
        <v>71</v>
      </c>
      <c r="D77" s="72" t="s">
        <v>6</v>
      </c>
      <c r="E77" s="73">
        <v>1</v>
      </c>
      <c r="F77" s="77"/>
      <c r="G77" s="74">
        <f t="shared" si="5"/>
        <v>0</v>
      </c>
    </row>
    <row r="78" spans="1:7">
      <c r="A78" s="43">
        <v>3.1</v>
      </c>
      <c r="B78" s="71" t="s">
        <v>57</v>
      </c>
      <c r="C78" s="22" t="s">
        <v>72</v>
      </c>
      <c r="D78" s="72" t="s">
        <v>6</v>
      </c>
      <c r="E78" s="73">
        <v>1</v>
      </c>
      <c r="F78" s="77"/>
      <c r="G78" s="74">
        <f t="shared" si="5"/>
        <v>0</v>
      </c>
    </row>
    <row r="79" spans="1:7" ht="15.75" thickBot="1">
      <c r="A79" s="25">
        <v>3.11</v>
      </c>
      <c r="B79" s="71" t="s">
        <v>67</v>
      </c>
      <c r="C79" s="22" t="s">
        <v>74</v>
      </c>
      <c r="D79" s="72" t="s">
        <v>6</v>
      </c>
      <c r="E79" s="73">
        <v>1</v>
      </c>
      <c r="F79" s="77"/>
      <c r="G79" s="74">
        <f t="shared" si="5"/>
        <v>0</v>
      </c>
    </row>
    <row r="80" spans="1:7" ht="19.5" thickBot="1">
      <c r="A80" s="34"/>
      <c r="B80" s="50"/>
      <c r="C80" s="26" t="s">
        <v>0</v>
      </c>
      <c r="D80" s="27"/>
      <c r="E80" s="28"/>
      <c r="F80" s="29"/>
      <c r="G80" s="40">
        <f>SUM(G6:G79)/2</f>
        <v>0</v>
      </c>
    </row>
    <row r="81" spans="1:7" ht="19.5" thickBot="1">
      <c r="A81" s="30"/>
      <c r="B81" s="51"/>
      <c r="C81" s="35"/>
      <c r="D81" s="31"/>
      <c r="E81" s="32"/>
      <c r="F81" s="33"/>
      <c r="G81" s="41"/>
    </row>
  </sheetData>
  <sheetProtection algorithmName="SHA-512" hashValue="h6dSA8yjC4BFhxWSkAWlz0jB3iYNL/iKP4Vr3EXKdgRWXywdBNwK7VsidNvZqTUo+3LANzsXbPkeXawTWJ/F0g==" saltValue="Kh3XdaQXRlFqSHYWBj2m3Q==" spinCount="100000" sheet="1" objects="1" scenarios="1"/>
  <phoneticPr fontId="2" type="noConversion"/>
  <printOptions horizontalCentered="1"/>
  <pageMargins left="0.39370078740157483" right="0.39370078740157483" top="0.59055118110236227" bottom="0.71" header="0.51181102362204722" footer="0.51"/>
  <pageSetup paperSize="9" scale="57" orientation="portrait" r:id="rId1"/>
  <headerFooter alignWithMargins="0">
    <oddFooter>&amp;CStrana &amp;P z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</vt:lpstr>
      <vt:lpstr>VV!Názvy_tisku</vt:lpstr>
      <vt:lpstr>VV!Oblast_tisku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Lukášek</dc:creator>
  <cp:lastModifiedBy>Jan Juřena</cp:lastModifiedBy>
  <cp:lastPrinted>2024-12-05T12:03:56Z</cp:lastPrinted>
  <dcterms:created xsi:type="dcterms:W3CDTF">1998-02-05T12:12:54Z</dcterms:created>
  <dcterms:modified xsi:type="dcterms:W3CDTF">2025-09-26T14:12:30Z</dcterms:modified>
</cp:coreProperties>
</file>